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S 2\DATA Penelitian\Film BC (HSB)\XRD\"/>
    </mc:Choice>
  </mc:AlternateContent>
  <bookViews>
    <workbookView xWindow="0" yWindow="0" windowWidth="10215" windowHeight="7620"/>
  </bookViews>
  <sheets>
    <sheet name="Indeks kristalinitas" sheetId="1" r:id="rId1"/>
    <sheet name="Crystallite Size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7" i="1" l="1"/>
  <c r="E16" i="1" l="1"/>
  <c r="D16" i="1"/>
  <c r="C16" i="1"/>
  <c r="B16" i="1"/>
  <c r="E15" i="1"/>
  <c r="D15" i="1"/>
  <c r="C15" i="1"/>
  <c r="B15" i="1"/>
  <c r="E14" i="1"/>
  <c r="D14" i="1"/>
  <c r="C14" i="1"/>
  <c r="B14" i="1"/>
  <c r="E12" i="1"/>
  <c r="E17" i="1" s="1"/>
  <c r="D12" i="1"/>
  <c r="D17" i="1" s="1"/>
  <c r="C12" i="1"/>
  <c r="C17" i="1" s="1"/>
  <c r="B12" i="1"/>
  <c r="C18" i="1" l="1"/>
  <c r="D18" i="1"/>
  <c r="B18" i="1"/>
  <c r="E18" i="1"/>
  <c r="G3" i="1"/>
  <c r="H3" i="1" s="1"/>
  <c r="G4" i="1"/>
  <c r="H4" i="1" s="1"/>
  <c r="G5" i="1"/>
  <c r="H5" i="1" s="1"/>
  <c r="G2" i="1"/>
  <c r="H2" i="1" s="1"/>
  <c r="B8" i="2" l="1"/>
  <c r="C8" i="2"/>
  <c r="D8" i="2"/>
  <c r="E8" i="2"/>
  <c r="B9" i="2"/>
  <c r="C9" i="2"/>
  <c r="D9" i="2"/>
  <c r="E9" i="2"/>
  <c r="E10" i="2" l="1"/>
  <c r="E6" i="2"/>
  <c r="E11" i="2" s="1"/>
  <c r="D10" i="2"/>
  <c r="D6" i="2"/>
  <c r="D11" i="2" s="1"/>
  <c r="C10" i="2"/>
  <c r="C6" i="2"/>
  <c r="C11" i="2" s="1"/>
  <c r="C12" i="2" s="1"/>
  <c r="B6" i="2"/>
  <c r="B11" i="2" s="1"/>
  <c r="B10" i="2"/>
  <c r="D4" i="1"/>
  <c r="E4" i="1" s="1"/>
  <c r="F4" i="1" s="1"/>
  <c r="D5" i="1"/>
  <c r="E5" i="1" s="1"/>
  <c r="F5" i="1" s="1"/>
  <c r="D3" i="1"/>
  <c r="E3" i="1" s="1"/>
  <c r="F3" i="1" s="1"/>
  <c r="D2" i="1"/>
  <c r="E2" i="1" s="1"/>
  <c r="F2" i="1" s="1"/>
  <c r="B12" i="2" l="1"/>
  <c r="E12" i="2"/>
  <c r="D12" i="2"/>
</calcChain>
</file>

<file path=xl/sharedStrings.xml><?xml version="1.0" encoding="utf-8"?>
<sst xmlns="http://schemas.openxmlformats.org/spreadsheetml/2006/main" count="40" uniqueCount="26">
  <si>
    <t>I002</t>
  </si>
  <si>
    <t>Iam</t>
  </si>
  <si>
    <t>I002-Iam</t>
  </si>
  <si>
    <t>I002-Iam/I002</t>
  </si>
  <si>
    <r>
      <t xml:space="preserve">FWHM, </t>
    </r>
    <r>
      <rPr>
        <i/>
        <sz val="11"/>
        <color theme="1"/>
        <rFont val="Calibri"/>
        <family val="2"/>
        <scheme val="minor"/>
      </rPr>
      <t>W</t>
    </r>
  </si>
  <si>
    <t>k</t>
  </si>
  <si>
    <t>Sampel</t>
  </si>
  <si>
    <t>Crystallite Size (nm)</t>
  </si>
  <si>
    <t>1 der</t>
  </si>
  <si>
    <r>
      <t xml:space="preserve">w cos </t>
    </r>
    <r>
      <rPr>
        <sz val="11"/>
        <color theme="1"/>
        <rFont val="Calibri"/>
        <family val="2"/>
      </rPr>
      <t>θ</t>
    </r>
  </si>
  <si>
    <t>k*λ</t>
  </si>
  <si>
    <t>λ</t>
  </si>
  <si>
    <t>θ</t>
  </si>
  <si>
    <t>COS θ</t>
  </si>
  <si>
    <t>BCNFs Film Pelikel</t>
  </si>
  <si>
    <t>BCNFs Film HSB L</t>
  </si>
  <si>
    <t>BCNFs Film HSB M</t>
  </si>
  <si>
    <t>BCNFs Film HSB H</t>
  </si>
  <si>
    <t>Cr</t>
  </si>
  <si>
    <t>Sampel BCF</t>
  </si>
  <si>
    <t>Pelikel</t>
  </si>
  <si>
    <t>HSB L</t>
  </si>
  <si>
    <t>HSB M</t>
  </si>
  <si>
    <t>HSB H</t>
  </si>
  <si>
    <t>Iam+I002</t>
  </si>
  <si>
    <t>CI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</si>
</sst>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2"/>
      <color rgb="FF000000"/>
      <name val="Times New Roman"/>
      <family val="1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14">
    <xf numFmtId="0" fontId="0" fillId="0" borderId="0" xfId="0"/>
    <xf numFmtId="0" fontId="0" fillId="0" borderId="1" xfId="0" applyBorder="1"/>
    <xf numFmtId="2" fontId="0" fillId="0" borderId="0" xfId="0" applyNumberFormat="1"/>
    <xf numFmtId="0" fontId="0" fillId="0" borderId="1" xfId="0" applyBorder="1" applyAlignment="1">
      <alignment horizontal="left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1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9" fontId="0" fillId="0" borderId="1" xfId="1" applyFont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2" fontId="0" fillId="0" borderId="1" xfId="0" applyNumberFormat="1" applyBorder="1" applyAlignment="1">
      <alignment horizontal="left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tabSelected="1" zoomScale="115" zoomScaleNormal="115" workbookViewId="0">
      <selection activeCell="I7" sqref="I7"/>
    </sheetView>
  </sheetViews>
  <sheetFormatPr defaultRowHeight="15" x14ac:dyDescent="0.25"/>
  <cols>
    <col min="1" max="1" width="19.140625" customWidth="1"/>
    <col min="2" max="2" width="10.140625" customWidth="1"/>
    <col min="5" max="5" width="13.28515625" customWidth="1"/>
    <col min="6" max="6" width="6.7109375" customWidth="1"/>
    <col min="7" max="7" width="10.140625" customWidth="1"/>
    <col min="8" max="8" width="7.140625" customWidth="1"/>
    <col min="13" max="13" width="16.28515625" customWidth="1"/>
    <col min="14" max="14" width="20" customWidth="1"/>
  </cols>
  <sheetData>
    <row r="1" spans="1:8" ht="15.75" x14ac:dyDescent="0.25">
      <c r="A1" s="4" t="s">
        <v>19</v>
      </c>
      <c r="B1" s="10" t="s">
        <v>0</v>
      </c>
      <c r="C1" s="10" t="s">
        <v>1</v>
      </c>
      <c r="D1" s="10" t="s">
        <v>2</v>
      </c>
      <c r="E1" s="10" t="s">
        <v>3</v>
      </c>
      <c r="F1" s="10" t="s">
        <v>25</v>
      </c>
      <c r="G1" s="10" t="s">
        <v>24</v>
      </c>
      <c r="H1" s="9" t="s">
        <v>18</v>
      </c>
    </row>
    <row r="2" spans="1:8" x14ac:dyDescent="0.25">
      <c r="A2" s="3" t="s">
        <v>20</v>
      </c>
      <c r="B2" s="5">
        <v>445</v>
      </c>
      <c r="C2" s="5">
        <v>74</v>
      </c>
      <c r="D2" s="5">
        <f>B2-C2</f>
        <v>371</v>
      </c>
      <c r="E2" s="7">
        <f>D2/B2</f>
        <v>0.83370786516853934</v>
      </c>
      <c r="F2" s="6">
        <f>E2*100</f>
        <v>83.37078651685394</v>
      </c>
      <c r="G2" s="7">
        <f>C2+B2</f>
        <v>519</v>
      </c>
      <c r="H2" s="8">
        <f>B2/G2</f>
        <v>0.8574181117533719</v>
      </c>
    </row>
    <row r="3" spans="1:8" x14ac:dyDescent="0.25">
      <c r="A3" s="3" t="s">
        <v>21</v>
      </c>
      <c r="B3" s="6">
        <v>387.36</v>
      </c>
      <c r="C3" s="6">
        <v>77.183999999999997</v>
      </c>
      <c r="D3" s="6">
        <f>B3-C3</f>
        <v>310.17600000000004</v>
      </c>
      <c r="E3" s="7">
        <f>D3/B3</f>
        <v>0.80074349442379189</v>
      </c>
      <c r="F3" s="6">
        <f t="shared" ref="F3:F5" si="0">E3*100</f>
        <v>80.074349442379187</v>
      </c>
      <c r="G3" s="7">
        <f t="shared" ref="G3:G5" si="1">C3+B3</f>
        <v>464.54399999999998</v>
      </c>
      <c r="H3" s="8">
        <f>B3/G3</f>
        <v>0.83384996900185993</v>
      </c>
    </row>
    <row r="4" spans="1:8" x14ac:dyDescent="0.25">
      <c r="A4" s="3" t="s">
        <v>22</v>
      </c>
      <c r="B4" s="6">
        <v>304.61</v>
      </c>
      <c r="C4" s="6">
        <v>65.164000000000001</v>
      </c>
      <c r="D4" s="6">
        <f t="shared" ref="D4:D5" si="2">B4-C4</f>
        <v>239.44600000000003</v>
      </c>
      <c r="E4" s="7">
        <f t="shared" ref="E4:E5" si="3">D4/B4</f>
        <v>0.78607399625750962</v>
      </c>
      <c r="F4" s="6">
        <f t="shared" si="0"/>
        <v>78.607399625750958</v>
      </c>
      <c r="G4" s="7">
        <f t="shared" si="1"/>
        <v>369.774</v>
      </c>
      <c r="H4" s="8">
        <f>B4/G4</f>
        <v>0.82377343999307684</v>
      </c>
    </row>
    <row r="5" spans="1:8" x14ac:dyDescent="0.25">
      <c r="A5" s="3" t="s">
        <v>23</v>
      </c>
      <c r="B5" s="6">
        <v>289.97000000000003</v>
      </c>
      <c r="C5" s="6">
        <v>74.965999999999994</v>
      </c>
      <c r="D5" s="6">
        <f t="shared" si="2"/>
        <v>215.00400000000002</v>
      </c>
      <c r="E5" s="7">
        <f t="shared" si="3"/>
        <v>0.74146980722143674</v>
      </c>
      <c r="F5" s="6">
        <f t="shared" si="0"/>
        <v>74.146980722143667</v>
      </c>
      <c r="G5" s="7">
        <f t="shared" si="1"/>
        <v>364.93600000000004</v>
      </c>
      <c r="H5" s="8">
        <f>B5/G5</f>
        <v>0.79457767937391766</v>
      </c>
    </row>
    <row r="7" spans="1:8" x14ac:dyDescent="0.25">
      <c r="A7" s="11" t="s">
        <v>6</v>
      </c>
      <c r="B7" s="11" t="s">
        <v>20</v>
      </c>
      <c r="C7" s="11" t="s">
        <v>21</v>
      </c>
      <c r="D7" s="11" t="s">
        <v>22</v>
      </c>
      <c r="E7" s="11" t="s">
        <v>23</v>
      </c>
    </row>
    <row r="8" spans="1:8" x14ac:dyDescent="0.25">
      <c r="A8" s="1" t="s">
        <v>4</v>
      </c>
      <c r="B8" s="12">
        <v>1.32744</v>
      </c>
      <c r="C8" s="12">
        <v>1.34013</v>
      </c>
      <c r="D8" s="12">
        <v>1.4164699999999999</v>
      </c>
      <c r="E8" s="12">
        <v>1.3960600000000001</v>
      </c>
    </row>
    <row r="9" spans="1:8" x14ac:dyDescent="0.25">
      <c r="A9" s="1" t="s">
        <v>5</v>
      </c>
      <c r="B9" s="12">
        <v>0.89</v>
      </c>
      <c r="C9" s="12">
        <v>0.89</v>
      </c>
      <c r="D9" s="12">
        <v>0.89</v>
      </c>
      <c r="E9" s="12">
        <v>0.89</v>
      </c>
    </row>
    <row r="10" spans="1:8" x14ac:dyDescent="0.25">
      <c r="A10" s="1" t="s">
        <v>11</v>
      </c>
      <c r="B10" s="12">
        <v>1.54</v>
      </c>
      <c r="C10" s="12">
        <v>1.54</v>
      </c>
      <c r="D10" s="12">
        <v>1.54</v>
      </c>
      <c r="E10" s="12">
        <v>1.54</v>
      </c>
    </row>
    <row r="11" spans="1:8" x14ac:dyDescent="0.25">
      <c r="A11" s="1" t="s">
        <v>12</v>
      </c>
      <c r="B11" s="12">
        <v>22.43731</v>
      </c>
      <c r="C11" s="12">
        <v>22.38578</v>
      </c>
      <c r="D11" s="12">
        <v>22.439630000000001</v>
      </c>
      <c r="E11" s="12">
        <v>22.37387</v>
      </c>
    </row>
    <row r="12" spans="1:8" x14ac:dyDescent="0.25">
      <c r="A12" s="1" t="s">
        <v>13</v>
      </c>
      <c r="B12" s="12">
        <f>COS(B15)</f>
        <v>0.98089250082279367</v>
      </c>
      <c r="C12" s="12">
        <f>COS(C15)</f>
        <v>0.98097988644939493</v>
      </c>
      <c r="D12" s="12">
        <f>COS(D15)</f>
        <v>0.98088856185326467</v>
      </c>
      <c r="E12" s="12">
        <f>COS(E15)</f>
        <v>0.9810000554494902</v>
      </c>
    </row>
    <row r="13" spans="1:8" x14ac:dyDescent="0.25">
      <c r="A13" s="1" t="s">
        <v>8</v>
      </c>
      <c r="B13" s="12">
        <v>1.7453E-2</v>
      </c>
      <c r="C13" s="12">
        <v>1.7453E-2</v>
      </c>
      <c r="D13" s="12">
        <v>1.7453E-2</v>
      </c>
      <c r="E13" s="12">
        <v>1.7453E-2</v>
      </c>
    </row>
    <row r="14" spans="1:8" x14ac:dyDescent="0.25">
      <c r="A14" s="1"/>
      <c r="B14" s="12">
        <f>B8*B13</f>
        <v>2.3167810319999999E-2</v>
      </c>
      <c r="C14" s="12">
        <f>C8*C13</f>
        <v>2.3389288890000002E-2</v>
      </c>
      <c r="D14" s="12">
        <f>D8*D13</f>
        <v>2.4721650909999997E-2</v>
      </c>
      <c r="E14" s="12">
        <f>E8*E13</f>
        <v>2.4365435180000002E-2</v>
      </c>
    </row>
    <row r="15" spans="1:8" x14ac:dyDescent="0.25">
      <c r="A15" s="1"/>
      <c r="B15" s="12">
        <f>B11*B13/2</f>
        <v>0.19579918571499999</v>
      </c>
      <c r="C15" s="12">
        <f>C11*C13/2</f>
        <v>0.19534950916999999</v>
      </c>
      <c r="D15" s="12">
        <f>D11*D13/2</f>
        <v>0.195819431195</v>
      </c>
      <c r="E15" s="12">
        <f>E11*E13/2</f>
        <v>0.19524557655499999</v>
      </c>
    </row>
    <row r="16" spans="1:8" x14ac:dyDescent="0.25">
      <c r="A16" s="1" t="s">
        <v>10</v>
      </c>
      <c r="B16" s="12">
        <f>B9*B10</f>
        <v>1.3706</v>
      </c>
      <c r="C16" s="12">
        <f>C9*C10</f>
        <v>1.3706</v>
      </c>
      <c r="D16" s="12">
        <f>D9*D10</f>
        <v>1.3706</v>
      </c>
      <c r="E16" s="12">
        <f>E9*E10</f>
        <v>1.3706</v>
      </c>
    </row>
    <row r="17" spans="1:5" x14ac:dyDescent="0.25">
      <c r="A17" s="1" t="s">
        <v>9</v>
      </c>
      <c r="B17" s="12">
        <f>B8*B12</f>
        <v>1.3020759412922092</v>
      </c>
      <c r="C17" s="12">
        <f>C8*C12</f>
        <v>1.3146405752274277</v>
      </c>
      <c r="D17" s="12">
        <f>D8*D12</f>
        <v>1.3893992212082937</v>
      </c>
      <c r="E17" s="12">
        <f>E8*E12</f>
        <v>1.3695349374108154</v>
      </c>
    </row>
    <row r="18" spans="1:5" x14ac:dyDescent="0.25">
      <c r="A18" s="1" t="s">
        <v>7</v>
      </c>
      <c r="B18" s="13">
        <f>B16/B17</f>
        <v>1.0526267758543992</v>
      </c>
      <c r="C18" s="13">
        <f>C16/C17</f>
        <v>1.0425663301643429</v>
      </c>
      <c r="D18" s="13">
        <f>D16/D17</f>
        <v>0.98646953235518231</v>
      </c>
      <c r="E18" s="13">
        <f>E16/E17</f>
        <v>1.0007776819415781</v>
      </c>
    </row>
  </sheetData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zoomScale="85" zoomScaleNormal="85" workbookViewId="0">
      <selection sqref="A1:E12"/>
    </sheetView>
  </sheetViews>
  <sheetFormatPr defaultRowHeight="15" x14ac:dyDescent="0.25"/>
  <cols>
    <col min="1" max="1" width="20" customWidth="1"/>
    <col min="2" max="2" width="12.7109375" customWidth="1"/>
    <col min="3" max="3" width="14.140625" customWidth="1"/>
    <col min="4" max="4" width="15.140625" customWidth="1"/>
    <col min="5" max="5" width="15.5703125" customWidth="1"/>
  </cols>
  <sheetData>
    <row r="1" spans="1:5" x14ac:dyDescent="0.25">
      <c r="A1" t="s">
        <v>6</v>
      </c>
      <c r="B1" t="s">
        <v>14</v>
      </c>
      <c r="C1" t="s">
        <v>15</v>
      </c>
      <c r="D1" t="s">
        <v>16</v>
      </c>
      <c r="E1" t="s">
        <v>17</v>
      </c>
    </row>
    <row r="2" spans="1:5" x14ac:dyDescent="0.25">
      <c r="A2" t="s">
        <v>4</v>
      </c>
      <c r="B2">
        <v>1.32744</v>
      </c>
      <c r="C2">
        <v>1.34013</v>
      </c>
      <c r="D2">
        <v>1.4164699999999999</v>
      </c>
      <c r="E2">
        <v>1.3960600000000001</v>
      </c>
    </row>
    <row r="3" spans="1:5" x14ac:dyDescent="0.25">
      <c r="A3" t="s">
        <v>5</v>
      </c>
      <c r="B3">
        <v>0.89</v>
      </c>
      <c r="C3">
        <v>0.89</v>
      </c>
      <c r="D3">
        <v>0.89</v>
      </c>
      <c r="E3">
        <v>0.89</v>
      </c>
    </row>
    <row r="4" spans="1:5" x14ac:dyDescent="0.25">
      <c r="A4" t="s">
        <v>11</v>
      </c>
      <c r="B4">
        <v>1.54</v>
      </c>
      <c r="C4">
        <v>1.54</v>
      </c>
      <c r="D4">
        <v>1.54</v>
      </c>
      <c r="E4">
        <v>1.54</v>
      </c>
    </row>
    <row r="5" spans="1:5" x14ac:dyDescent="0.25">
      <c r="A5" t="s">
        <v>12</v>
      </c>
      <c r="B5">
        <v>22.43731</v>
      </c>
      <c r="C5">
        <v>22.38578</v>
      </c>
      <c r="D5">
        <v>22.439630000000001</v>
      </c>
      <c r="E5">
        <v>22.37387</v>
      </c>
    </row>
    <row r="6" spans="1:5" x14ac:dyDescent="0.25">
      <c r="A6" t="s">
        <v>13</v>
      </c>
      <c r="B6">
        <f>COS(B9)</f>
        <v>0.98089250082279367</v>
      </c>
      <c r="C6">
        <f>COS(C9)</f>
        <v>0.98097988644939493</v>
      </c>
      <c r="D6">
        <f>COS(D9)</f>
        <v>0.98088856185326467</v>
      </c>
      <c r="E6">
        <f>COS(E9)</f>
        <v>0.9810000554494902</v>
      </c>
    </row>
    <row r="7" spans="1:5" x14ac:dyDescent="0.25">
      <c r="A7" t="s">
        <v>8</v>
      </c>
      <c r="B7">
        <v>1.7453E-2</v>
      </c>
      <c r="C7">
        <v>1.7453E-2</v>
      </c>
      <c r="D7">
        <v>1.7453E-2</v>
      </c>
      <c r="E7">
        <v>1.7453E-2</v>
      </c>
    </row>
    <row r="8" spans="1:5" x14ac:dyDescent="0.25">
      <c r="B8">
        <f>B2*B7</f>
        <v>2.3167810319999999E-2</v>
      </c>
      <c r="C8">
        <f>C2*C7</f>
        <v>2.3389288890000002E-2</v>
      </c>
      <c r="D8">
        <f>D2*D7</f>
        <v>2.4721650909999997E-2</v>
      </c>
      <c r="E8">
        <f>E2*E7</f>
        <v>2.4365435180000002E-2</v>
      </c>
    </row>
    <row r="9" spans="1:5" x14ac:dyDescent="0.25">
      <c r="B9">
        <f>B5*B7/2</f>
        <v>0.19579918571499999</v>
      </c>
      <c r="C9">
        <f>C5*C7/2</f>
        <v>0.19534950916999999</v>
      </c>
      <c r="D9">
        <f>D5*D7/2</f>
        <v>0.195819431195</v>
      </c>
      <c r="E9">
        <f>E5*E7/2</f>
        <v>0.19524557655499999</v>
      </c>
    </row>
    <row r="10" spans="1:5" x14ac:dyDescent="0.25">
      <c r="A10" t="s">
        <v>10</v>
      </c>
      <c r="B10">
        <f>B3*B4</f>
        <v>1.3706</v>
      </c>
      <c r="C10">
        <f>C3*C4</f>
        <v>1.3706</v>
      </c>
      <c r="D10">
        <f>D3*D4</f>
        <v>1.3706</v>
      </c>
      <c r="E10">
        <f>E3*E4</f>
        <v>1.3706</v>
      </c>
    </row>
    <row r="11" spans="1:5" x14ac:dyDescent="0.25">
      <c r="A11" t="s">
        <v>9</v>
      </c>
      <c r="B11">
        <f>B2*B6</f>
        <v>1.3020759412922092</v>
      </c>
      <c r="C11">
        <f>C2*C6</f>
        <v>1.3146405752274277</v>
      </c>
      <c r="D11">
        <f>D2*D6</f>
        <v>1.3893992212082937</v>
      </c>
      <c r="E11">
        <f>E2*E6</f>
        <v>1.3695349374108154</v>
      </c>
    </row>
    <row r="12" spans="1:5" x14ac:dyDescent="0.25">
      <c r="A12" t="s">
        <v>7</v>
      </c>
      <c r="B12" s="2">
        <f>B10/B11</f>
        <v>1.0526267758543992</v>
      </c>
      <c r="C12" s="2">
        <f>C10/C11</f>
        <v>1.0425663301643429</v>
      </c>
      <c r="D12" s="2">
        <f>D10/D11</f>
        <v>0.98646953235518231</v>
      </c>
      <c r="E12" s="2">
        <f>E10/E11</f>
        <v>1.0007776819415781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Indeks kristalinitas</vt:lpstr>
      <vt:lpstr>Crystallite Size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 Muhajir</dc:creator>
  <cp:lastModifiedBy>M Muhajir</cp:lastModifiedBy>
  <dcterms:created xsi:type="dcterms:W3CDTF">2018-09-18T07:13:11Z</dcterms:created>
  <dcterms:modified xsi:type="dcterms:W3CDTF">2018-12-10T08:26:23Z</dcterms:modified>
</cp:coreProperties>
</file>